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ONVN_Ostatní" sheetId="1" r:id="rId1"/>
    <sheet name="ONVN_Vedlejší" sheetId="2" r:id="rId2"/>
    <sheet name="SO 301" sheetId="3" r:id="rId3"/>
  </sheets>
  <definedNames/>
  <calcPr/>
  <webPublishing/>
</workbook>
</file>

<file path=xl/sharedStrings.xml><?xml version="1.0" encoding="utf-8"?>
<sst xmlns="http://schemas.openxmlformats.org/spreadsheetml/2006/main" count="426" uniqueCount="148">
  <si>
    <t>ASPE10</t>
  </si>
  <si>
    <t>S</t>
  </si>
  <si>
    <t>Soupis prací objektu</t>
  </si>
  <si>
    <t xml:space="preserve">Stavba: </t>
  </si>
  <si>
    <t>III/41312</t>
  </si>
  <si>
    <t>Vítonice, kanalizační přípojka</t>
  </si>
  <si>
    <t>O</t>
  </si>
  <si>
    <t>Objekt: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</si>
  <si>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</si>
  <si>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</si>
  <si>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</si>
  <si>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</si>
  <si>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</si>
  <si>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</si>
  <si>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</si>
  <si>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</si>
  <si>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</si>
  <si>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</si>
  <si>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</si>
  <si>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</si>
  <si>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</si>
  <si>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</si>
  <si>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</si>
  <si>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</si>
  <si>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</si>
  <si>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</si>
  <si>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</si>
  <si>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</si>
  <si>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</si>
  <si>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</si>
  <si>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</si>
  <si>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</si>
  <si>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</si>
  <si>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</si>
  <si>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</si>
  <si>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</si>
  <si>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</si>
  <si>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</si>
  <si>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</si>
  <si>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</si>
  <si>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</si>
  <si>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</si>
  <si>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</si>
  <si>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</si>
  <si>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</si>
  <si>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</si>
  <si>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</si>
  <si>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</si>
  <si>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</si>
  <si>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</si>
  <si>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</si>
  <si>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</si>
  <si>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</si>
  <si>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</si>
  <si>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</si>
  <si>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</si>
  <si>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Vedlejší</t>
  </si>
  <si>
    <t>00001</t>
  </si>
  <si>
    <t>R</t>
  </si>
  <si>
    <t>Vytyčení veškerých inženýrských sítí v prostoru staveniště</t>
  </si>
  <si>
    <t>SO 301</t>
  </si>
  <si>
    <t>Přípojka splaškové kanalizace</t>
  </si>
  <si>
    <t>014102</t>
  </si>
  <si>
    <t>POPLATKY ZA SKLÁDKU</t>
  </si>
  <si>
    <t>T</t>
  </si>
  <si>
    <t>zemina a kamení, viz pol.č. 131838, 132838</t>
  </si>
  <si>
    <t>(2,40+18,40)*2,00 t/m3=41,600 [A]</t>
  </si>
  <si>
    <t>zahrnuje veškeré poplatky provozovateli skládky související s uložením odpadu na skládce.</t>
  </si>
  <si>
    <t>Zemní práce</t>
  </si>
  <si>
    <t>11202</t>
  </si>
  <si>
    <t>KÁCENÍ STROMŮ D KMENE DO 0,9M S ODSTRANĚNÍM PAŘEZŮ</t>
  </si>
  <si>
    <t>KUS</t>
  </si>
  <si>
    <t>včetně odvozu a likvidace v režii zhotovitele  
zaměřeno na stavbě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</si>
  <si>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</si>
  <si>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125831</t>
  </si>
  <si>
    <t>VYKOPÁVKY ZE ZEMNÍKŮ A SKLÁDEK TŘ. II, ODVOZ DO 1KM</t>
  </si>
  <si>
    <t>M3</t>
  </si>
  <si>
    <t>k pol. č. 17411</t>
  </si>
  <si>
    <t>117,60=117,600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</si>
  <si>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</si>
  <si>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131831</t>
  </si>
  <si>
    <t>HLOUBENÍ JAM ZAPAŽ I NEPAŽ TŘ. II, ODVOZ DO 1KM</t>
  </si>
  <si>
    <t>13,60=13,600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</si>
  <si>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</t>
  </si>
  <si>
    <t>131838</t>
  </si>
  <si>
    <t>HLOUBENÍ JAM ZAPAŽ I NEPAŽ TŘ. II, ODVOZ DO 20KM</t>
  </si>
  <si>
    <t>2,40=2,400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</si>
  <si>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</si>
  <si>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132831</t>
  </si>
  <si>
    <t>HLOUBENÍ RÝH ŠÍŘ DO 2M PAŽ I NEPAŽ TŘ. II, ODVOZ DO 1KM</t>
  </si>
  <si>
    <t>104,00=104,000 [A]</t>
  </si>
  <si>
    <t>7</t>
  </si>
  <si>
    <t>132838</t>
  </si>
  <si>
    <t>HLOUBENÍ RÝH ŠÍŘ DO 2M PAŽ I NEPAŽ TŘ. II, ODVOZ DO 20KM</t>
  </si>
  <si>
    <t>18,40=18,400 [A]</t>
  </si>
  <si>
    <t>8</t>
  </si>
  <si>
    <t>17120</t>
  </si>
  <si>
    <t>ULOŽENÍ SYPANINY DO NÁSYPŮ A NA SKLÁDKY BEZ ZHUTNĚNÍ</t>
  </si>
  <si>
    <t>uložení na meziskládku, bude použito pro zpětný zásyp, viz pol.č. 131831, 132831</t>
  </si>
  <si>
    <t>13,60+104,00=117,600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</si>
  <si>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</si>
  <si>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uložení na skládku, nevhodný materiál, viz pol.č. 131838, 132838</t>
  </si>
  <si>
    <t>2,40+18,40=20,800 [A]</t>
  </si>
  <si>
    <t>17411</t>
  </si>
  <si>
    <t>ZÁSYP JAM A RÝH ZEMINOU SE ZHUTNĚNÍM</t>
  </si>
  <si>
    <t>zpětný zásyp, materiál pro zásyp - vhodný vytříděný nenamrzavý materiál z výkopu, viz pol.č. 131831 a 132831  
zaměřeno na stavbě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</si>
  <si>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</si>
  <si>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</si>
  <si>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17581</t>
  </si>
  <si>
    <t>OBSYP POTRUBÍ A OBJEKTŮ Z NAKUPOVANÝCH MATERIÁLŮ</t>
  </si>
  <si>
    <t>- obsyp potrubí do výšky min. 30 cm nad vrchol potrubí štěrkopískem fr do 16 mm, podíl zrn fr 8-16 mm max 10%, ostatní materiál štěrkopísek fr. 0-8 mm, hutnit po vrstvách tl. 150 mm na 95% PS, přímo nad trubkou nehutnit do výše 30 cm!!!  
- obsyp kanalizačních šachet</t>
  </si>
  <si>
    <t>15,30=15,300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</si>
  <si>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</si>
  <si>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Vodorovné konstrukce</t>
  </si>
  <si>
    <t>12</t>
  </si>
  <si>
    <t>45157</t>
  </si>
  <si>
    <t>PODKLADNÍ A VÝPLŇOVÉ VRSTVY Z KAMENIVA TĚŽENÉHO</t>
  </si>
  <si>
    <t>lože tl. min. 100 mm pod potrubí a kanalizační šachty ze štěrkopísku fr 0-4 mm</t>
  </si>
  <si>
    <t>5,10=5,100 [A]</t>
  </si>
  <si>
    <t>položka zahrnuje dodávku předepsaného kameniva, mimostaveništní a vnitrostaveništní dopravu a jeho uložení  
není-li v zadávací dokumentaci uvedeno jinak, jedná se o nakupovaný materiál</t>
  </si>
  <si>
    <t>Potrubí</t>
  </si>
  <si>
    <t>13</t>
  </si>
  <si>
    <t>87433</t>
  </si>
  <si>
    <t>POTRUBÍ Z TRUB PLASTOVÝCH ODPADNÍCH DN 150MM</t>
  </si>
  <si>
    <t>M</t>
  </si>
  <si>
    <t>splašková kanalizační přípojka, PP DN 150 mm, SN 12  
zaměřeno na stavbě</t>
  </si>
  <si>
    <t>51=51,000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</si>
  <si>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</si>
  <si>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14</t>
  </si>
  <si>
    <t>894846</t>
  </si>
  <si>
    <t>ŠACHTY KANALIZAČNÍ PLASTOVÉ D 400MM</t>
  </si>
  <si>
    <t>2=2,000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</si>
  <si>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</si>
  <si>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15</t>
  </si>
  <si>
    <t>899308</t>
  </si>
  <si>
    <t>DOPLŇKY NA POTRUBÍ - SIGNALIZAČ VODIČ</t>
  </si>
  <si>
    <t>vodič signalizační CYY 4 mm2 s propojením na poklop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</si>
  <si>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</si>
  <si>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16</t>
  </si>
  <si>
    <t>899309</t>
  </si>
  <si>
    <t>DOPLŇKY NA POTRUBÍ - VÝSTRAŽNÁ FÓLIE</t>
  </si>
  <si>
    <t>fólie výstražná, š = 300 mm, hnědá (šedá), nápis KANALIZACE, osazená 50 cm nad potrubím</t>
  </si>
  <si>
    <t>- Položka zahrnuje veškerý materiál, výrobky a polotovary, včetně mimostaveništní a vnitrostaveništní dopravy (rovněž přesuny), včetně naložení a složení,případně s uložením.</t>
  </si>
  <si>
    <t>17</t>
  </si>
  <si>
    <t>899632</t>
  </si>
  <si>
    <t>ZKOUŠKA VODOTĚSNOSTI POTRUBÍ DN 150MM</t>
  </si>
  <si>
    <t>splašková kanalizační přípojka, PP DN 150 mm, viz pol.č.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</si>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</sst>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14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14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</v>
      </c>
      <c s="32">
        <f>0+I9</f>
      </c>
      <c r="O3" t="s">
        <v>11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8</v>
      </c>
      <c s="1"/>
      <c s="1"/>
      <c s="7"/>
      <c s="7"/>
      <c r="O4" t="s">
        <v>12</v>
      </c>
      <c t="s">
        <v>15</v>
      </c>
    </row>
    <row r="5" spans="1:16" ht="12.75" customHeight="1">
      <c r="A5" t="s">
        <v>9</v>
      </c>
      <c s="12" t="s">
        <v>10</v>
      </c>
      <c s="13" t="s">
        <v>16</v>
      </c>
      <c s="5"/>
      <c s="14" t="s">
        <v>17</v>
      </c>
      <c s="5"/>
      <c s="5"/>
      <c s="5"/>
      <c s="5"/>
      <c r="O5" t="s">
        <v>13</v>
      </c>
      <c t="s">
        <v>15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19</v>
      </c>
      <c s="11" t="s">
        <v>21</v>
      </c>
      <c s="11" t="s">
        <v>15</v>
      </c>
      <c s="11" t="s">
        <v>14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19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37</v>
      </c>
      <c s="23" t="s">
        <v>21</v>
      </c>
      <c s="23" t="s">
        <v>38</v>
      </c>
      <c s="18" t="s">
        <v>39</v>
      </c>
      <c s="24" t="s">
        <v>40</v>
      </c>
      <c s="25" t="s">
        <v>41</v>
      </c>
      <c s="26">
        <v>1</v>
      </c>
      <c s="27">
        <v>0</v>
      </c>
      <c s="27">
        <f>ROUND(ROUND(H10,2)*ROUND(G10,3),2)</f>
      </c>
      <c r="O10">
        <f>(I10*21)/100</f>
      </c>
      <c t="s">
        <v>15</v>
      </c>
    </row>
    <row r="11" spans="1:5" ht="12.75">
      <c r="A11" s="28" t="s">
        <v>42</v>
      </c>
      <c r="E11" s="29" t="s">
        <v>39</v>
      </c>
    </row>
    <row r="12" spans="1:5" ht="12.75">
      <c r="A12" s="30" t="s">
        <v>43</v>
      </c>
      <c r="E12" s="31" t="s">
        <v>44</v>
      </c>
    </row>
    <row r="13" spans="1:5" ht="12.75">
      <c r="A13" t="s">
        <v>45</v>
      </c>
      <c r="E13" s="29" t="s">
        <v>46</v>
      </c>
    </row>
    <row r="14" spans="1:16" ht="12.75">
      <c r="A14" s="18" t="s">
        <v>37</v>
      </c>
      <c s="23" t="s">
        <v>15</v>
      </c>
      <c s="23" t="s">
        <v>47</v>
      </c>
      <c s="18" t="s">
        <v>39</v>
      </c>
      <c s="24" t="s">
        <v>48</v>
      </c>
      <c s="25" t="s">
        <v>41</v>
      </c>
      <c s="26">
        <v>1</v>
      </c>
      <c s="27">
        <v>0</v>
      </c>
      <c s="27">
        <f>ROUND(ROUND(H14,2)*ROUND(G14,3),2)</f>
      </c>
      <c r="O14">
        <f>(I14*21)/100</f>
      </c>
      <c t="s">
        <v>15</v>
      </c>
    </row>
    <row r="15" spans="1:5" ht="12.75">
      <c r="A15" s="28" t="s">
        <v>42</v>
      </c>
      <c r="E15" s="29" t="s">
        <v>39</v>
      </c>
    </row>
    <row r="16" spans="1:5" ht="12.75">
      <c r="A16" s="30" t="s">
        <v>43</v>
      </c>
      <c r="E16" s="31" t="s">
        <v>44</v>
      </c>
    </row>
    <row r="17" spans="1:5" ht="12.75">
      <c r="A17" t="s">
        <v>45</v>
      </c>
      <c r="E17" s="29" t="s">
        <v>46</v>
      </c>
    </row>
    <row r="18" spans="1:16" ht="12.75">
      <c r="A18" s="18" t="s">
        <v>37</v>
      </c>
      <c s="23" t="s">
        <v>14</v>
      </c>
      <c s="23" t="s">
        <v>49</v>
      </c>
      <c s="18" t="s">
        <v>39</v>
      </c>
      <c s="24" t="s">
        <v>50</v>
      </c>
      <c s="25" t="s">
        <v>41</v>
      </c>
      <c s="26">
        <v>1</v>
      </c>
      <c s="27">
        <v>0</v>
      </c>
      <c s="27">
        <f>ROUND(ROUND(H18,2)*ROUND(G18,3),2)</f>
      </c>
      <c r="O18">
        <f>(I18*21)/100</f>
      </c>
      <c t="s">
        <v>15</v>
      </c>
    </row>
    <row r="19" spans="1:5" ht="12.75">
      <c r="A19" s="28" t="s">
        <v>42</v>
      </c>
      <c r="E19" s="29" t="s">
        <v>39</v>
      </c>
    </row>
    <row r="20" spans="1:5" ht="12.75">
      <c r="A20" s="30" t="s">
        <v>43</v>
      </c>
      <c r="E20" s="31" t="s">
        <v>44</v>
      </c>
    </row>
    <row r="21" spans="1:5" ht="63.75">
      <c r="A21" t="s">
        <v>45</v>
      </c>
      <c r="E21" s="29" t="s">
        <v>51</v>
      </c>
    </row>
    <row r="22" spans="1:16" ht="12.75">
      <c r="A22" s="18" t="s">
        <v>37</v>
      </c>
      <c s="23" t="s">
        <v>25</v>
      </c>
      <c s="23" t="s">
        <v>52</v>
      </c>
      <c s="18" t="s">
        <v>39</v>
      </c>
      <c s="24" t="s">
        <v>53</v>
      </c>
      <c s="25" t="s">
        <v>41</v>
      </c>
      <c s="26">
        <v>1</v>
      </c>
      <c s="27">
        <v>0</v>
      </c>
      <c s="27">
        <f>ROUND(ROUND(H22,2)*ROUND(G22,3),2)</f>
      </c>
      <c r="O22">
        <f>(I22*21)/100</f>
      </c>
      <c t="s">
        <v>15</v>
      </c>
    </row>
    <row r="23" spans="1:5" ht="12.75">
      <c r="A23" s="28" t="s">
        <v>42</v>
      </c>
      <c r="E23" s="29" t="s">
        <v>54</v>
      </c>
    </row>
    <row r="24" spans="1:5" ht="12.75">
      <c r="A24" s="30" t="s">
        <v>43</v>
      </c>
      <c r="E24" s="31" t="s">
        <v>39</v>
      </c>
    </row>
    <row r="25" spans="1:5" ht="63.75">
      <c r="A25" t="s">
        <v>45</v>
      </c>
      <c r="E25" s="29" t="s">
        <v>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14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14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56</v>
      </c>
      <c s="32">
        <f>0+I9</f>
      </c>
      <c r="O3" t="s">
        <v>11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8</v>
      </c>
      <c s="1"/>
      <c s="1"/>
      <c s="7"/>
      <c s="7"/>
      <c r="O4" t="s">
        <v>12</v>
      </c>
      <c t="s">
        <v>15</v>
      </c>
    </row>
    <row r="5" spans="1:16" ht="12.75" customHeight="1">
      <c r="A5" t="s">
        <v>9</v>
      </c>
      <c s="12" t="s">
        <v>10</v>
      </c>
      <c s="13" t="s">
        <v>56</v>
      </c>
      <c s="5"/>
      <c s="14" t="s">
        <v>17</v>
      </c>
      <c s="5"/>
      <c s="5"/>
      <c s="5"/>
      <c s="5"/>
      <c r="O5" t="s">
        <v>13</v>
      </c>
      <c t="s">
        <v>15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19</v>
      </c>
      <c s="11" t="s">
        <v>21</v>
      </c>
      <c s="11" t="s">
        <v>15</v>
      </c>
      <c s="11" t="s">
        <v>14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19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21</v>
      </c>
      <c s="23" t="s">
        <v>57</v>
      </c>
      <c s="18" t="s">
        <v>58</v>
      </c>
      <c s="24" t="s">
        <v>59</v>
      </c>
      <c s="25" t="s">
        <v>41</v>
      </c>
      <c s="26">
        <v>1</v>
      </c>
      <c s="27">
        <v>0</v>
      </c>
      <c s="27">
        <f>ROUND(ROUND(H10,2)*ROUND(G10,3),2)</f>
      </c>
      <c r="O10">
        <f>(I10*21)/100</f>
      </c>
      <c t="s">
        <v>15</v>
      </c>
    </row>
    <row r="11" spans="1:5" ht="12.75">
      <c r="A11" s="28" t="s">
        <v>42</v>
      </c>
      <c r="E11" s="29" t="s">
        <v>39</v>
      </c>
    </row>
    <row r="12" spans="1:5" ht="12.75">
      <c r="A12" s="30" t="s">
        <v>43</v>
      </c>
      <c r="E12" s="31" t="s">
        <v>44</v>
      </c>
    </row>
    <row r="13" spans="1:5" ht="12.75">
      <c r="A13" t="s">
        <v>45</v>
      </c>
      <c r="E13" s="29" t="s">
        <v>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14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0+O8+O13+O54+O59</f>
      </c>
      <c t="s">
        <v>14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60</v>
      </c>
      <c s="32">
        <f>0+I8+I13+I54+I59</f>
      </c>
      <c r="O3" t="s">
        <v>11</v>
      </c>
      <c t="s">
        <v>15</v>
      </c>
    </row>
    <row r="4" spans="1:16" ht="15" customHeight="1">
      <c r="A4" t="s">
        <v>6</v>
      </c>
      <c s="12" t="s">
        <v>10</v>
      </c>
      <c s="13" t="s">
        <v>60</v>
      </c>
      <c s="5"/>
      <c s="14" t="s">
        <v>61</v>
      </c>
      <c s="5"/>
      <c s="5"/>
      <c s="19"/>
      <c s="19"/>
      <c r="O4" t="s">
        <v>12</v>
      </c>
      <c t="s">
        <v>15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13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19</v>
      </c>
      <c s="11" t="s">
        <v>21</v>
      </c>
      <c s="11" t="s">
        <v>15</v>
      </c>
      <c s="11" t="s">
        <v>14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19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21</v>
      </c>
      <c s="23" t="s">
        <v>62</v>
      </c>
      <c s="18" t="s">
        <v>39</v>
      </c>
      <c s="24" t="s">
        <v>63</v>
      </c>
      <c s="25" t="s">
        <v>64</v>
      </c>
      <c s="26">
        <v>41.6</v>
      </c>
      <c s="27">
        <v>0</v>
      </c>
      <c s="27">
        <f>ROUND(ROUND(H9,2)*ROUND(G9,3),2)</f>
      </c>
      <c r="O9">
        <f>(I9*21)/100</f>
      </c>
      <c t="s">
        <v>15</v>
      </c>
    </row>
    <row r="10" spans="1:5" ht="12.75">
      <c r="A10" s="28" t="s">
        <v>42</v>
      </c>
      <c r="E10" s="29" t="s">
        <v>65</v>
      </c>
    </row>
    <row r="11" spans="1:5" ht="12.75">
      <c r="A11" s="30" t="s">
        <v>43</v>
      </c>
      <c r="E11" s="31" t="s">
        <v>66</v>
      </c>
    </row>
    <row r="12" spans="1:5" ht="25.5">
      <c r="A12" t="s">
        <v>45</v>
      </c>
      <c r="E12" s="29" t="s">
        <v>67</v>
      </c>
    </row>
    <row r="13" spans="1:18" ht="12.75" customHeight="1">
      <c r="A13" s="5" t="s">
        <v>35</v>
      </c>
      <c s="5"/>
      <c s="35" t="s">
        <v>21</v>
      </c>
      <c s="5"/>
      <c s="21" t="s">
        <v>68</v>
      </c>
      <c s="5"/>
      <c s="5"/>
      <c s="5"/>
      <c s="36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18" t="s">
        <v>37</v>
      </c>
      <c s="23" t="s">
        <v>15</v>
      </c>
      <c s="23" t="s">
        <v>69</v>
      </c>
      <c s="18" t="s">
        <v>39</v>
      </c>
      <c s="24" t="s">
        <v>70</v>
      </c>
      <c s="25" t="s">
        <v>71</v>
      </c>
      <c s="26">
        <v>1</v>
      </c>
      <c s="27">
        <v>0</v>
      </c>
      <c s="27">
        <f>ROUND(ROUND(H14,2)*ROUND(G14,3),2)</f>
      </c>
      <c r="O14">
        <f>(I14*21)/100</f>
      </c>
      <c t="s">
        <v>15</v>
      </c>
    </row>
    <row r="15" spans="1:5" ht="25.5">
      <c r="A15" s="28" t="s">
        <v>42</v>
      </c>
      <c r="E15" s="29" t="s">
        <v>72</v>
      </c>
    </row>
    <row r="16" spans="1:5" ht="12.75">
      <c r="A16" s="30" t="s">
        <v>43</v>
      </c>
      <c r="E16" s="31" t="s">
        <v>44</v>
      </c>
    </row>
    <row r="17" spans="1:5" ht="165.75">
      <c r="A17" t="s">
        <v>45</v>
      </c>
      <c r="E17" s="29" t="s">
        <v>73</v>
      </c>
    </row>
    <row r="18" spans="1:16" ht="12.75">
      <c r="A18" s="18" t="s">
        <v>37</v>
      </c>
      <c s="23" t="s">
        <v>14</v>
      </c>
      <c s="23" t="s">
        <v>74</v>
      </c>
      <c s="18" t="s">
        <v>39</v>
      </c>
      <c s="24" t="s">
        <v>75</v>
      </c>
      <c s="25" t="s">
        <v>76</v>
      </c>
      <c s="26">
        <v>117.6</v>
      </c>
      <c s="27">
        <v>0</v>
      </c>
      <c s="27">
        <f>ROUND(ROUND(H18,2)*ROUND(G18,3),2)</f>
      </c>
      <c r="O18">
        <f>(I18*21)/100</f>
      </c>
      <c t="s">
        <v>15</v>
      </c>
    </row>
    <row r="19" spans="1:5" ht="12.75">
      <c r="A19" s="28" t="s">
        <v>42</v>
      </c>
      <c r="E19" s="29" t="s">
        <v>77</v>
      </c>
    </row>
    <row r="20" spans="1:5" ht="12.75">
      <c r="A20" s="30" t="s">
        <v>43</v>
      </c>
      <c r="E20" s="31" t="s">
        <v>78</v>
      </c>
    </row>
    <row r="21" spans="1:5" ht="306">
      <c r="A21" t="s">
        <v>45</v>
      </c>
      <c r="E21" s="29" t="s">
        <v>79</v>
      </c>
    </row>
    <row r="22" spans="1:16" ht="12.75">
      <c r="A22" s="18" t="s">
        <v>37</v>
      </c>
      <c s="23" t="s">
        <v>25</v>
      </c>
      <c s="23" t="s">
        <v>80</v>
      </c>
      <c s="18" t="s">
        <v>39</v>
      </c>
      <c s="24" t="s">
        <v>81</v>
      </c>
      <c s="25" t="s">
        <v>76</v>
      </c>
      <c s="26">
        <v>13.6</v>
      </c>
      <c s="27">
        <v>0</v>
      </c>
      <c s="27">
        <f>ROUND(ROUND(H22,2)*ROUND(G22,3),2)</f>
      </c>
      <c r="O22">
        <f>(I22*21)/100</f>
      </c>
      <c t="s">
        <v>15</v>
      </c>
    </row>
    <row r="23" spans="1:5" ht="12.75">
      <c r="A23" s="28" t="s">
        <v>42</v>
      </c>
      <c r="E23" s="29" t="s">
        <v>39</v>
      </c>
    </row>
    <row r="24" spans="1:5" ht="12.75">
      <c r="A24" s="30" t="s">
        <v>43</v>
      </c>
      <c r="E24" s="31" t="s">
        <v>82</v>
      </c>
    </row>
    <row r="25" spans="1:5" ht="306">
      <c r="A25" t="s">
        <v>45</v>
      </c>
      <c r="E25" s="29" t="s">
        <v>83</v>
      </c>
    </row>
    <row r="26" spans="1:16" ht="12.75">
      <c r="A26" s="18" t="s">
        <v>37</v>
      </c>
      <c s="23" t="s">
        <v>27</v>
      </c>
      <c s="23" t="s">
        <v>84</v>
      </c>
      <c s="18" t="s">
        <v>39</v>
      </c>
      <c s="24" t="s">
        <v>85</v>
      </c>
      <c s="25" t="s">
        <v>76</v>
      </c>
      <c s="26">
        <v>2.4</v>
      </c>
      <c s="27">
        <v>0</v>
      </c>
      <c s="27">
        <f>ROUND(ROUND(H26,2)*ROUND(G26,3),2)</f>
      </c>
      <c r="O26">
        <f>(I26*21)/100</f>
      </c>
      <c t="s">
        <v>15</v>
      </c>
    </row>
    <row r="27" spans="1:5" ht="12.75">
      <c r="A27" s="28" t="s">
        <v>42</v>
      </c>
      <c r="E27" s="29" t="s">
        <v>39</v>
      </c>
    </row>
    <row r="28" spans="1:5" ht="12.75">
      <c r="A28" s="30" t="s">
        <v>43</v>
      </c>
      <c r="E28" s="31" t="s">
        <v>86</v>
      </c>
    </row>
    <row r="29" spans="1:5" ht="318.75">
      <c r="A29" t="s">
        <v>45</v>
      </c>
      <c r="E29" s="29" t="s">
        <v>87</v>
      </c>
    </row>
    <row r="30" spans="1:16" ht="12.75">
      <c r="A30" s="18" t="s">
        <v>37</v>
      </c>
      <c s="23" t="s">
        <v>29</v>
      </c>
      <c s="23" t="s">
        <v>88</v>
      </c>
      <c s="18" t="s">
        <v>39</v>
      </c>
      <c s="24" t="s">
        <v>89</v>
      </c>
      <c s="25" t="s">
        <v>76</v>
      </c>
      <c s="26">
        <v>104</v>
      </c>
      <c s="27">
        <v>0</v>
      </c>
      <c s="27">
        <f>ROUND(ROUND(H30,2)*ROUND(G30,3),2)</f>
      </c>
      <c r="O30">
        <f>(I30*21)/100</f>
      </c>
      <c t="s">
        <v>15</v>
      </c>
    </row>
    <row r="31" spans="1:5" ht="12.75">
      <c r="A31" s="28" t="s">
        <v>42</v>
      </c>
      <c r="E31" s="29" t="s">
        <v>39</v>
      </c>
    </row>
    <row r="32" spans="1:5" ht="12.75">
      <c r="A32" s="30" t="s">
        <v>43</v>
      </c>
      <c r="E32" s="31" t="s">
        <v>90</v>
      </c>
    </row>
    <row r="33" spans="1:5" ht="306">
      <c r="A33" t="s">
        <v>45</v>
      </c>
      <c r="E33" s="29" t="s">
        <v>83</v>
      </c>
    </row>
    <row r="34" spans="1:16" ht="12.75">
      <c r="A34" s="18" t="s">
        <v>37</v>
      </c>
      <c s="23" t="s">
        <v>91</v>
      </c>
      <c s="23" t="s">
        <v>92</v>
      </c>
      <c s="18" t="s">
        <v>39</v>
      </c>
      <c s="24" t="s">
        <v>93</v>
      </c>
      <c s="25" t="s">
        <v>76</v>
      </c>
      <c s="26">
        <v>18.4</v>
      </c>
      <c s="27">
        <v>0</v>
      </c>
      <c s="27">
        <f>ROUND(ROUND(H34,2)*ROUND(G34,3),2)</f>
      </c>
      <c r="O34">
        <f>(I34*21)/100</f>
      </c>
      <c t="s">
        <v>15</v>
      </c>
    </row>
    <row r="35" spans="1:5" ht="12.75">
      <c r="A35" s="28" t="s">
        <v>42</v>
      </c>
      <c r="E35" s="29" t="s">
        <v>39</v>
      </c>
    </row>
    <row r="36" spans="1:5" ht="12.75">
      <c r="A36" s="30" t="s">
        <v>43</v>
      </c>
      <c r="E36" s="31" t="s">
        <v>94</v>
      </c>
    </row>
    <row r="37" spans="1:5" ht="318.75">
      <c r="A37" t="s">
        <v>45</v>
      </c>
      <c r="E37" s="29" t="s">
        <v>87</v>
      </c>
    </row>
    <row r="38" spans="1:16" ht="12.75">
      <c r="A38" s="18" t="s">
        <v>37</v>
      </c>
      <c s="23" t="s">
        <v>95</v>
      </c>
      <c s="23" t="s">
        <v>96</v>
      </c>
      <c s="18" t="s">
        <v>21</v>
      </c>
      <c s="24" t="s">
        <v>97</v>
      </c>
      <c s="25" t="s">
        <v>76</v>
      </c>
      <c s="26">
        <v>117.6</v>
      </c>
      <c s="27">
        <v>0</v>
      </c>
      <c s="27">
        <f>ROUND(ROUND(H38,2)*ROUND(G38,3),2)</f>
      </c>
      <c r="O38">
        <f>(I38*21)/100</f>
      </c>
      <c t="s">
        <v>15</v>
      </c>
    </row>
    <row r="39" spans="1:5" ht="12.75">
      <c r="A39" s="28" t="s">
        <v>42</v>
      </c>
      <c r="E39" s="29" t="s">
        <v>98</v>
      </c>
    </row>
    <row r="40" spans="1:5" ht="12.75">
      <c r="A40" s="30" t="s">
        <v>43</v>
      </c>
      <c r="E40" s="31" t="s">
        <v>99</v>
      </c>
    </row>
    <row r="41" spans="1:5" ht="191.25">
      <c r="A41" t="s">
        <v>45</v>
      </c>
      <c r="E41" s="29" t="s">
        <v>100</v>
      </c>
    </row>
    <row r="42" spans="1:16" ht="12.75">
      <c r="A42" s="18" t="s">
        <v>37</v>
      </c>
      <c s="23" t="s">
        <v>32</v>
      </c>
      <c s="23" t="s">
        <v>96</v>
      </c>
      <c s="18" t="s">
        <v>15</v>
      </c>
      <c s="24" t="s">
        <v>97</v>
      </c>
      <c s="25" t="s">
        <v>76</v>
      </c>
      <c s="26">
        <v>20.8</v>
      </c>
      <c s="27">
        <v>0</v>
      </c>
      <c s="27">
        <f>ROUND(ROUND(H42,2)*ROUND(G42,3),2)</f>
      </c>
      <c r="O42">
        <f>(I42*21)/100</f>
      </c>
      <c t="s">
        <v>15</v>
      </c>
    </row>
    <row r="43" spans="1:5" ht="12.75">
      <c r="A43" s="28" t="s">
        <v>42</v>
      </c>
      <c r="E43" s="29" t="s">
        <v>101</v>
      </c>
    </row>
    <row r="44" spans="1:5" ht="12.75">
      <c r="A44" s="30" t="s">
        <v>43</v>
      </c>
      <c r="E44" s="31" t="s">
        <v>102</v>
      </c>
    </row>
    <row r="45" spans="1:5" ht="191.25">
      <c r="A45" t="s">
        <v>45</v>
      </c>
      <c r="E45" s="29" t="s">
        <v>100</v>
      </c>
    </row>
    <row r="46" spans="1:16" ht="12.75">
      <c r="A46" s="18" t="s">
        <v>37</v>
      </c>
      <c s="23" t="s">
        <v>34</v>
      </c>
      <c s="23" t="s">
        <v>103</v>
      </c>
      <c s="18" t="s">
        <v>39</v>
      </c>
      <c s="24" t="s">
        <v>104</v>
      </c>
      <c s="25" t="s">
        <v>76</v>
      </c>
      <c s="26">
        <v>117.6</v>
      </c>
      <c s="27">
        <v>0</v>
      </c>
      <c s="27">
        <f>ROUND(ROUND(H46,2)*ROUND(G46,3),2)</f>
      </c>
      <c r="O46">
        <f>(I46*21)/100</f>
      </c>
      <c t="s">
        <v>15</v>
      </c>
    </row>
    <row r="47" spans="1:5" ht="38.25">
      <c r="A47" s="28" t="s">
        <v>42</v>
      </c>
      <c r="E47" s="29" t="s">
        <v>105</v>
      </c>
    </row>
    <row r="48" spans="1:5" ht="12.75">
      <c r="A48" s="30" t="s">
        <v>43</v>
      </c>
      <c r="E48" s="31" t="s">
        <v>78</v>
      </c>
    </row>
    <row r="49" spans="1:5" ht="229.5">
      <c r="A49" t="s">
        <v>45</v>
      </c>
      <c r="E49" s="29" t="s">
        <v>106</v>
      </c>
    </row>
    <row r="50" spans="1:16" ht="12.75">
      <c r="A50" s="18" t="s">
        <v>37</v>
      </c>
      <c s="23" t="s">
        <v>107</v>
      </c>
      <c s="23" t="s">
        <v>108</v>
      </c>
      <c s="18" t="s">
        <v>39</v>
      </c>
      <c s="24" t="s">
        <v>109</v>
      </c>
      <c s="25" t="s">
        <v>76</v>
      </c>
      <c s="26">
        <v>15.3</v>
      </c>
      <c s="27">
        <v>0</v>
      </c>
      <c s="27">
        <f>ROUND(ROUND(H50,2)*ROUND(G50,3),2)</f>
      </c>
      <c r="O50">
        <f>(I50*21)/100</f>
      </c>
      <c t="s">
        <v>15</v>
      </c>
    </row>
    <row r="51" spans="1:5" ht="51">
      <c r="A51" s="28" t="s">
        <v>42</v>
      </c>
      <c r="E51" s="29" t="s">
        <v>110</v>
      </c>
    </row>
    <row r="52" spans="1:5" ht="12.75">
      <c r="A52" s="30" t="s">
        <v>43</v>
      </c>
      <c r="E52" s="31" t="s">
        <v>111</v>
      </c>
    </row>
    <row r="53" spans="1:5" ht="293.25">
      <c r="A53" t="s">
        <v>45</v>
      </c>
      <c r="E53" s="29" t="s">
        <v>112</v>
      </c>
    </row>
    <row r="54" spans="1:18" ht="12.75" customHeight="1">
      <c r="A54" s="5" t="s">
        <v>35</v>
      </c>
      <c s="5"/>
      <c s="35" t="s">
        <v>25</v>
      </c>
      <c s="5"/>
      <c s="21" t="s">
        <v>113</v>
      </c>
      <c s="5"/>
      <c s="5"/>
      <c s="5"/>
      <c s="36">
        <f>0+Q54</f>
      </c>
      <c r="O54">
        <f>0+R54</f>
      </c>
      <c r="Q54">
        <f>0+I55</f>
      </c>
      <c>
        <f>0+O55</f>
      </c>
    </row>
    <row r="55" spans="1:16" ht="12.75">
      <c r="A55" s="18" t="s">
        <v>37</v>
      </c>
      <c s="23" t="s">
        <v>114</v>
      </c>
      <c s="23" t="s">
        <v>115</v>
      </c>
      <c s="18" t="s">
        <v>39</v>
      </c>
      <c s="24" t="s">
        <v>116</v>
      </c>
      <c s="25" t="s">
        <v>76</v>
      </c>
      <c s="26">
        <v>5.1</v>
      </c>
      <c s="27">
        <v>0</v>
      </c>
      <c s="27">
        <f>ROUND(ROUND(H55,2)*ROUND(G55,3),2)</f>
      </c>
      <c r="O55">
        <f>(I55*21)/100</f>
      </c>
      <c t="s">
        <v>15</v>
      </c>
    </row>
    <row r="56" spans="1:5" ht="12.75">
      <c r="A56" s="28" t="s">
        <v>42</v>
      </c>
      <c r="E56" s="29" t="s">
        <v>117</v>
      </c>
    </row>
    <row r="57" spans="1:5" ht="12.75">
      <c r="A57" s="30" t="s">
        <v>43</v>
      </c>
      <c r="E57" s="31" t="s">
        <v>118</v>
      </c>
    </row>
    <row r="58" spans="1:5" ht="38.25">
      <c r="A58" t="s">
        <v>45</v>
      </c>
      <c r="E58" s="29" t="s">
        <v>119</v>
      </c>
    </row>
    <row r="59" spans="1:18" ht="12.75" customHeight="1">
      <c r="A59" s="5" t="s">
        <v>35</v>
      </c>
      <c s="5"/>
      <c s="35" t="s">
        <v>95</v>
      </c>
      <c s="5"/>
      <c s="21" t="s">
        <v>120</v>
      </c>
      <c s="5"/>
      <c s="5"/>
      <c s="5"/>
      <c s="36">
        <f>0+Q59</f>
      </c>
      <c r="O59">
        <f>0+R59</f>
      </c>
      <c r="Q59">
        <f>0+I60+I64+I68+I72+I76</f>
      </c>
      <c>
        <f>0+O60+O64+O68+O72+O76</f>
      </c>
    </row>
    <row r="60" spans="1:16" ht="12.75">
      <c r="A60" s="18" t="s">
        <v>37</v>
      </c>
      <c s="23" t="s">
        <v>121</v>
      </c>
      <c s="23" t="s">
        <v>122</v>
      </c>
      <c s="18" t="s">
        <v>39</v>
      </c>
      <c s="24" t="s">
        <v>123</v>
      </c>
      <c s="25" t="s">
        <v>124</v>
      </c>
      <c s="26">
        <v>51</v>
      </c>
      <c s="27">
        <v>0</v>
      </c>
      <c s="27">
        <f>ROUND(ROUND(H60,2)*ROUND(G60,3),2)</f>
      </c>
      <c r="O60">
        <f>(I60*21)/100</f>
      </c>
      <c t="s">
        <v>15</v>
      </c>
    </row>
    <row r="61" spans="1:5" ht="25.5">
      <c r="A61" s="28" t="s">
        <v>42</v>
      </c>
      <c r="E61" s="29" t="s">
        <v>125</v>
      </c>
    </row>
    <row r="62" spans="1:5" ht="12.75">
      <c r="A62" s="30" t="s">
        <v>43</v>
      </c>
      <c r="E62" s="31" t="s">
        <v>126</v>
      </c>
    </row>
    <row r="63" spans="1:5" ht="255">
      <c r="A63" t="s">
        <v>45</v>
      </c>
      <c r="E63" s="29" t="s">
        <v>127</v>
      </c>
    </row>
    <row r="64" spans="1:16" ht="12.75">
      <c r="A64" s="18" t="s">
        <v>37</v>
      </c>
      <c s="23" t="s">
        <v>128</v>
      </c>
      <c s="23" t="s">
        <v>129</v>
      </c>
      <c s="18" t="s">
        <v>39</v>
      </c>
      <c s="24" t="s">
        <v>130</v>
      </c>
      <c s="25" t="s">
        <v>71</v>
      </c>
      <c s="26">
        <v>2</v>
      </c>
      <c s="27">
        <v>0</v>
      </c>
      <c s="27">
        <f>ROUND(ROUND(H64,2)*ROUND(G64,3),2)</f>
      </c>
      <c r="O64">
        <f>(I64*21)/100</f>
      </c>
      <c t="s">
        <v>15</v>
      </c>
    </row>
    <row r="65" spans="1:5" ht="12.75">
      <c r="A65" s="28" t="s">
        <v>42</v>
      </c>
      <c r="E65" s="29" t="s">
        <v>39</v>
      </c>
    </row>
    <row r="66" spans="1:5" ht="12.75">
      <c r="A66" s="30" t="s">
        <v>43</v>
      </c>
      <c r="E66" s="31" t="s">
        <v>131</v>
      </c>
    </row>
    <row r="67" spans="1:5" ht="89.25">
      <c r="A67" t="s">
        <v>45</v>
      </c>
      <c r="E67" s="29" t="s">
        <v>132</v>
      </c>
    </row>
    <row r="68" spans="1:16" ht="12.75">
      <c r="A68" s="18" t="s">
        <v>37</v>
      </c>
      <c s="23" t="s">
        <v>133</v>
      </c>
      <c s="23" t="s">
        <v>134</v>
      </c>
      <c s="18" t="s">
        <v>39</v>
      </c>
      <c s="24" t="s">
        <v>135</v>
      </c>
      <c s="25" t="s">
        <v>124</v>
      </c>
      <c s="26">
        <v>51</v>
      </c>
      <c s="27">
        <v>0</v>
      </c>
      <c s="27">
        <f>ROUND(ROUND(H68,2)*ROUND(G68,3),2)</f>
      </c>
      <c r="O68">
        <f>(I68*21)/100</f>
      </c>
      <c t="s">
        <v>15</v>
      </c>
    </row>
    <row r="69" spans="1:5" ht="12.75">
      <c r="A69" s="28" t="s">
        <v>42</v>
      </c>
      <c r="E69" s="29" t="s">
        <v>136</v>
      </c>
    </row>
    <row r="70" spans="1:5" ht="12.75">
      <c r="A70" s="30" t="s">
        <v>43</v>
      </c>
      <c r="E70" s="31" t="s">
        <v>126</v>
      </c>
    </row>
    <row r="71" spans="1:5" ht="51">
      <c r="A71" t="s">
        <v>45</v>
      </c>
      <c r="E71" s="29" t="s">
        <v>137</v>
      </c>
    </row>
    <row r="72" spans="1:16" ht="12.75">
      <c r="A72" s="18" t="s">
        <v>37</v>
      </c>
      <c s="23" t="s">
        <v>138</v>
      </c>
      <c s="23" t="s">
        <v>139</v>
      </c>
      <c s="18" t="s">
        <v>39</v>
      </c>
      <c s="24" t="s">
        <v>140</v>
      </c>
      <c s="25" t="s">
        <v>124</v>
      </c>
      <c s="26">
        <v>51</v>
      </c>
      <c s="27">
        <v>0</v>
      </c>
      <c s="27">
        <f>ROUND(ROUND(H72,2)*ROUND(G72,3),2)</f>
      </c>
      <c r="O72">
        <f>(I72*21)/100</f>
      </c>
      <c t="s">
        <v>15</v>
      </c>
    </row>
    <row r="73" spans="1:5" ht="25.5">
      <c r="A73" s="28" t="s">
        <v>42</v>
      </c>
      <c r="E73" s="29" t="s">
        <v>141</v>
      </c>
    </row>
    <row r="74" spans="1:5" ht="12.75">
      <c r="A74" s="30" t="s">
        <v>43</v>
      </c>
      <c r="E74" s="31" t="s">
        <v>126</v>
      </c>
    </row>
    <row r="75" spans="1:5" ht="38.25">
      <c r="A75" t="s">
        <v>45</v>
      </c>
      <c r="E75" s="29" t="s">
        <v>142</v>
      </c>
    </row>
    <row r="76" spans="1:16" ht="12.75">
      <c r="A76" s="18" t="s">
        <v>37</v>
      </c>
      <c s="23" t="s">
        <v>143</v>
      </c>
      <c s="23" t="s">
        <v>144</v>
      </c>
      <c s="18" t="s">
        <v>39</v>
      </c>
      <c s="24" t="s">
        <v>145</v>
      </c>
      <c s="25" t="s">
        <v>124</v>
      </c>
      <c s="26">
        <v>51</v>
      </c>
      <c s="27">
        <v>0</v>
      </c>
      <c s="27">
        <f>ROUND(ROUND(H76,2)*ROUND(G76,3),2)</f>
      </c>
      <c r="O76">
        <f>(I76*21)/100</f>
      </c>
      <c t="s">
        <v>15</v>
      </c>
    </row>
    <row r="77" spans="1:5" ht="12.75">
      <c r="A77" s="28" t="s">
        <v>42</v>
      </c>
      <c r="E77" s="29" t="s">
        <v>146</v>
      </c>
    </row>
    <row r="78" spans="1:5" ht="12.75">
      <c r="A78" s="30" t="s">
        <v>43</v>
      </c>
      <c r="E78" s="31" t="s">
        <v>126</v>
      </c>
    </row>
    <row r="79" spans="1:5" ht="51">
      <c r="A79" t="s">
        <v>45</v>
      </c>
      <c r="E79" s="29" t="s">
        <v>147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